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alo\Documents\ellenőrzés\belső ellenőrzés 2025\"/>
    </mc:Choice>
  </mc:AlternateContent>
  <xr:revisionPtr revIDLastSave="0" documentId="8_{44165F77-B8C9-482F-89B3-EAC1611455FD}" xr6:coauthVersionLast="47" xr6:coauthVersionMax="47" xr10:uidLastSave="{00000000-0000-0000-0000-000000000000}"/>
  <bookViews>
    <workbookView xWindow="-120" yWindow="-120" windowWidth="29040" windowHeight="15840" xr2:uid="{4E9BA88C-339B-4614-B34C-1E37925A4F75}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6" i="1" s="1"/>
  <c r="E17" i="1"/>
  <c r="E14" i="1"/>
  <c r="E12" i="1"/>
  <c r="E11" i="1"/>
  <c r="E10" i="1"/>
  <c r="E9" i="1"/>
  <c r="E8" i="1"/>
  <c r="E7" i="1"/>
  <c r="E15" i="1" l="1"/>
  <c r="E18" i="1" s="1"/>
  <c r="E20" i="1" s="1"/>
  <c r="C23" i="1" s="1"/>
  <c r="C27" i="1" s="1"/>
</calcChain>
</file>

<file path=xl/sharedStrings.xml><?xml version="1.0" encoding="utf-8"?>
<sst xmlns="http://schemas.openxmlformats.org/spreadsheetml/2006/main" count="42" uniqueCount="39">
  <si>
    <t>Nyitott KAPU-VÁR Térségi Szociális Szolgáltató Központ 
2025. évi állami támogatás</t>
  </si>
  <si>
    <t>Eredeti</t>
  </si>
  <si>
    <t>mutató</t>
  </si>
  <si>
    <t>fajlagos költség</t>
  </si>
  <si>
    <t>támogatás (Ft)</t>
  </si>
  <si>
    <t>1.3.2.1</t>
  </si>
  <si>
    <t>Család és gyermekjóléti szolgálat</t>
  </si>
  <si>
    <t>1.3.2.2</t>
  </si>
  <si>
    <t>Család és gyermekjóléti központ</t>
  </si>
  <si>
    <t>1.3.2.2.2</t>
  </si>
  <si>
    <r>
      <t>Óvodai és iskolai szociális segítő tevékenység támogatása</t>
    </r>
    <r>
      <rPr>
        <i/>
        <sz val="14"/>
        <rFont val="Calibri"/>
        <family val="2"/>
        <charset val="238"/>
        <scheme val="minor"/>
      </rPr>
      <t xml:space="preserve"> </t>
    </r>
  </si>
  <si>
    <t>1.3.2.3.2</t>
  </si>
  <si>
    <t>Szociális étkeztetés</t>
  </si>
  <si>
    <t>1.3.2.4.1</t>
  </si>
  <si>
    <t>HSG - szociális segítés - önálló feladatellátás</t>
  </si>
  <si>
    <t>1.3.2.4.3</t>
  </si>
  <si>
    <t>HSG - személyi gondozás - társulás által történő feladatellátás</t>
  </si>
  <si>
    <t>1.3.2.6.2</t>
  </si>
  <si>
    <t>Időskorúak nappali intézményi ellátása - társulás által történő feladatellátás</t>
  </si>
  <si>
    <t>1.3.2.6.4</t>
  </si>
  <si>
    <t>Foglalkoztatási támogatásban részesülő időskorúak nappali intézményben ellátottak - társulás által történő feladatellását</t>
  </si>
  <si>
    <t>1.3.2.7.2.1</t>
  </si>
  <si>
    <t xml:space="preserve">Fogyatékos személyek nappali ellátása - társulás által történő feladatellátás </t>
  </si>
  <si>
    <t>1.3.2.15.1.1</t>
  </si>
  <si>
    <t>Pszihiátriai betegek részére nyújtott közösségi alapellátás - alaptámogatás</t>
  </si>
  <si>
    <t>1.3.2.15.1.2</t>
  </si>
  <si>
    <t>Pszihiátriai betegek részére nyújtott közösségi alapellátás - teljesítménytámogatás</t>
  </si>
  <si>
    <t>Állami támogatás összesen</t>
  </si>
  <si>
    <r>
      <t xml:space="preserve">Fejlesztő foglalkoztatás 
</t>
    </r>
    <r>
      <rPr>
        <i/>
        <sz val="14"/>
        <rFont val="Calibri"/>
        <family val="2"/>
        <charset val="238"/>
        <scheme val="minor"/>
      </rPr>
      <t>Feladatmutató  5807 óra x 1689 Ft</t>
    </r>
  </si>
  <si>
    <t>Önként vállalt feladat támogatása összesen</t>
  </si>
  <si>
    <t>Támogatások mindösszesen</t>
  </si>
  <si>
    <r>
      <t>Szociális ágazati pótlék járulékkal</t>
    </r>
    <r>
      <rPr>
        <i/>
        <sz val="11"/>
        <rFont val="Calibri"/>
        <family val="2"/>
        <charset val="238"/>
        <scheme val="minor"/>
      </rPr>
      <t xml:space="preserve"> (2024. december)</t>
    </r>
  </si>
  <si>
    <t xml:space="preserve">Nyitott KAPU-VÁR Térségi Szociális Szolgáltató Központ </t>
  </si>
  <si>
    <t>Állami normatíva+NSZI támogatás, fejlesztő+Szoc.ág.p. 2024 dec</t>
  </si>
  <si>
    <t>e Ft</t>
  </si>
  <si>
    <t>Kiadások</t>
  </si>
  <si>
    <t>Saját bevételek+pénzmaradvány+társulási támogatás</t>
  </si>
  <si>
    <t>Kiadások - saját bevételek</t>
  </si>
  <si>
    <t>Állami normatíva fedezete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</si>
</sst>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4" fontId="9" fillId="0" borderId="0" xfId="1" applyNumberFormat="1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0" fontId="2" fillId="0" borderId="0" xfId="2" applyNumberFormat="1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Border="1" applyAlignment="1">
      <alignment vertical="center" wrapText="1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hasznalo\Documents\ellen&#337;rz&#233;s\bels&#337;%20ellen&#337;rz&#233;s%202025\normat&#237;va.xlsx" TargetMode="External"/><Relationship Id="rId1" Type="http://schemas.openxmlformats.org/officeDocument/2006/relationships/externalLinkPath" Target="normat&#237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2025 költségv.részletes"/>
      <sheetName val="Normatíva"/>
      <sheetName val="Létszám"/>
      <sheetName val=" bér"/>
      <sheetName val="Fejlesztés"/>
      <sheetName val="vásárolt élelemezés"/>
      <sheetName val="2025 bevételek"/>
      <sheetName val="Közvetett tám."/>
      <sheetName val="Arigato"/>
      <sheetName val="sZABI MEGVÁLTÁS"/>
      <sheetName val="2025 költségv.részletes (2)"/>
    </sheetNames>
    <sheetDataSet>
      <sheetData sheetId="0">
        <row r="7">
          <cell r="N7">
            <v>421023510.03000003</v>
          </cell>
        </row>
        <row r="8">
          <cell r="N8">
            <v>58354560</v>
          </cell>
        </row>
        <row r="9">
          <cell r="N9">
            <v>66358488</v>
          </cell>
        </row>
        <row r="10">
          <cell r="N10">
            <v>24866817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F8B4-C896-4B7B-BBB4-A8BCB6EC7F87}">
  <dimension ref="A1:H28"/>
  <sheetViews>
    <sheetView tabSelected="1" workbookViewId="0">
      <selection activeCell="I6" sqref="I6"/>
    </sheetView>
  </sheetViews>
  <sheetFormatPr defaultRowHeight="15" x14ac:dyDescent="0.25"/>
  <cols>
    <col min="2" max="2" width="27" customWidth="1"/>
    <col min="3" max="3" width="15.28515625" customWidth="1"/>
    <col min="4" max="4" width="18.28515625" customWidth="1"/>
    <col min="5" max="5" width="15.28515625" customWidth="1"/>
  </cols>
  <sheetData>
    <row r="1" spans="1:8" ht="50.25" customHeight="1" x14ac:dyDescent="0.25">
      <c r="A1" s="1" t="s">
        <v>0</v>
      </c>
      <c r="B1" s="1"/>
      <c r="C1" s="1"/>
      <c r="D1" s="1"/>
      <c r="E1" s="1"/>
      <c r="F1" s="49"/>
      <c r="G1" s="49"/>
      <c r="H1" s="49"/>
    </row>
    <row r="2" spans="1:8" ht="18.75" x14ac:dyDescent="0.25">
      <c r="A2" s="2"/>
      <c r="B2" s="2"/>
      <c r="C2" s="3" t="s">
        <v>1</v>
      </c>
      <c r="D2" s="3"/>
      <c r="E2" s="3"/>
    </row>
    <row r="3" spans="1:8" ht="38.25" thickBot="1" x14ac:dyDescent="0.3">
      <c r="A3" s="4"/>
      <c r="B3" s="4"/>
      <c r="C3" s="5" t="s">
        <v>2</v>
      </c>
      <c r="D3" s="5" t="s">
        <v>3</v>
      </c>
      <c r="E3" s="6" t="s">
        <v>4</v>
      </c>
    </row>
    <row r="4" spans="1:8" ht="38.25" thickTop="1" x14ac:dyDescent="0.25">
      <c r="A4" s="7" t="s">
        <v>5</v>
      </c>
      <c r="B4" s="8" t="s">
        <v>6</v>
      </c>
      <c r="C4" s="9"/>
      <c r="D4" s="9">
        <v>7140000</v>
      </c>
      <c r="E4" s="10">
        <v>41187220</v>
      </c>
    </row>
    <row r="5" spans="1:8" ht="37.5" x14ac:dyDescent="0.25">
      <c r="A5" s="11" t="s">
        <v>7</v>
      </c>
      <c r="B5" s="12" t="s">
        <v>8</v>
      </c>
      <c r="C5" s="13"/>
      <c r="D5" s="13">
        <v>6770000</v>
      </c>
      <c r="E5" s="14">
        <v>29788000</v>
      </c>
    </row>
    <row r="6" spans="1:8" ht="141" customHeight="1" x14ac:dyDescent="0.25">
      <c r="A6" s="15" t="s">
        <v>9</v>
      </c>
      <c r="B6" s="16" t="s">
        <v>10</v>
      </c>
      <c r="C6" s="17">
        <v>2835</v>
      </c>
      <c r="D6" s="17">
        <v>5255</v>
      </c>
      <c r="E6" s="18">
        <v>14897925</v>
      </c>
    </row>
    <row r="7" spans="1:8" ht="18.75" x14ac:dyDescent="0.25">
      <c r="A7" s="11" t="s">
        <v>11</v>
      </c>
      <c r="B7" s="12" t="s">
        <v>12</v>
      </c>
      <c r="C7" s="13">
        <v>188</v>
      </c>
      <c r="D7" s="13">
        <v>97410</v>
      </c>
      <c r="E7" s="14">
        <f>SUM(C7*D7)</f>
        <v>18313080</v>
      </c>
    </row>
    <row r="8" spans="1:8" ht="37.5" x14ac:dyDescent="0.25">
      <c r="A8" s="11" t="s">
        <v>13</v>
      </c>
      <c r="B8" s="12" t="s">
        <v>14</v>
      </c>
      <c r="C8" s="13">
        <v>0</v>
      </c>
      <c r="D8" s="13">
        <v>0</v>
      </c>
      <c r="E8" s="14">
        <f t="shared" ref="E8:E14" si="0">SUM(C8*D8)</f>
        <v>0</v>
      </c>
    </row>
    <row r="9" spans="1:8" ht="75" x14ac:dyDescent="0.25">
      <c r="A9" s="11" t="s">
        <v>15</v>
      </c>
      <c r="B9" s="12" t="s">
        <v>16</v>
      </c>
      <c r="C9" s="13">
        <v>106</v>
      </c>
      <c r="D9" s="13">
        <v>842600</v>
      </c>
      <c r="E9" s="14">
        <f t="shared" si="0"/>
        <v>89315600</v>
      </c>
    </row>
    <row r="10" spans="1:8" ht="138" customHeight="1" x14ac:dyDescent="0.25">
      <c r="A10" s="11" t="s">
        <v>17</v>
      </c>
      <c r="B10" s="12" t="s">
        <v>18</v>
      </c>
      <c r="C10" s="13">
        <v>29</v>
      </c>
      <c r="D10" s="13">
        <v>558800</v>
      </c>
      <c r="E10" s="14">
        <f t="shared" si="0"/>
        <v>16205200</v>
      </c>
    </row>
    <row r="11" spans="1:8" ht="219" customHeight="1" x14ac:dyDescent="0.25">
      <c r="A11" s="11" t="s">
        <v>19</v>
      </c>
      <c r="B11" s="12" t="s">
        <v>20</v>
      </c>
      <c r="C11" s="13">
        <v>2</v>
      </c>
      <c r="D11" s="13">
        <v>355200</v>
      </c>
      <c r="E11" s="14">
        <f t="shared" si="0"/>
        <v>710400</v>
      </c>
    </row>
    <row r="12" spans="1:8" ht="137.25" customHeight="1" x14ac:dyDescent="0.25">
      <c r="A12" s="11" t="s">
        <v>21</v>
      </c>
      <c r="B12" s="12" t="s">
        <v>22</v>
      </c>
      <c r="C12" s="13">
        <v>22</v>
      </c>
      <c r="D12" s="13">
        <v>1295600</v>
      </c>
      <c r="E12" s="14">
        <f t="shared" si="0"/>
        <v>28503200</v>
      </c>
    </row>
    <row r="13" spans="1:8" ht="138" customHeight="1" x14ac:dyDescent="0.25">
      <c r="A13" s="12" t="s">
        <v>23</v>
      </c>
      <c r="B13" s="12" t="s">
        <v>24</v>
      </c>
      <c r="C13" s="13">
        <v>12</v>
      </c>
      <c r="D13" s="13">
        <v>2000000</v>
      </c>
      <c r="E13" s="14">
        <v>2000000</v>
      </c>
    </row>
    <row r="14" spans="1:8" ht="193.5" customHeight="1" x14ac:dyDescent="0.25">
      <c r="A14" s="12" t="s">
        <v>25</v>
      </c>
      <c r="B14" s="12" t="s">
        <v>26</v>
      </c>
      <c r="C14" s="13">
        <v>42</v>
      </c>
      <c r="D14" s="13">
        <v>317400</v>
      </c>
      <c r="E14" s="14">
        <f t="shared" si="0"/>
        <v>13330800</v>
      </c>
    </row>
    <row r="15" spans="1:8" ht="18.75" x14ac:dyDescent="0.25">
      <c r="A15" s="19" t="s">
        <v>27</v>
      </c>
      <c r="B15" s="20"/>
      <c r="C15" s="21"/>
      <c r="D15" s="21"/>
      <c r="E15" s="22">
        <f>SUM(E4:E14)</f>
        <v>254251425</v>
      </c>
    </row>
    <row r="16" spans="1:8" ht="18.75" x14ac:dyDescent="0.25">
      <c r="A16" s="23" t="s">
        <v>28</v>
      </c>
      <c r="B16" s="24"/>
      <c r="C16" s="17"/>
      <c r="D16" s="17"/>
      <c r="E16" s="18">
        <v>9808023</v>
      </c>
    </row>
    <row r="17" spans="1:5" ht="18.75" x14ac:dyDescent="0.25">
      <c r="A17" s="19" t="s">
        <v>29</v>
      </c>
      <c r="B17" s="20"/>
      <c r="C17" s="21"/>
      <c r="D17" s="21"/>
      <c r="E17" s="22">
        <f>SUM(E16)</f>
        <v>9808023</v>
      </c>
    </row>
    <row r="18" spans="1:5" ht="18.75" x14ac:dyDescent="0.25">
      <c r="A18" s="25" t="s">
        <v>30</v>
      </c>
      <c r="B18" s="26"/>
      <c r="C18" s="21"/>
      <c r="D18" s="21"/>
      <c r="E18" s="22">
        <f>SUM(E15+E17)</f>
        <v>264059448</v>
      </c>
    </row>
    <row r="19" spans="1:5" ht="18.75" x14ac:dyDescent="0.25">
      <c r="A19" s="23" t="s">
        <v>31</v>
      </c>
      <c r="B19" s="24"/>
      <c r="C19" s="17"/>
      <c r="D19" s="17"/>
      <c r="E19" s="18">
        <v>3652279</v>
      </c>
    </row>
    <row r="20" spans="1:5" ht="18.75" x14ac:dyDescent="0.25">
      <c r="A20" s="27" t="s">
        <v>32</v>
      </c>
      <c r="B20" s="28"/>
      <c r="C20" s="29"/>
      <c r="D20" s="30"/>
      <c r="E20" s="31">
        <f>SUM(E18:E19)</f>
        <v>267711727</v>
      </c>
    </row>
    <row r="21" spans="1:5" ht="18.75" x14ac:dyDescent="0.25">
      <c r="A21" s="32"/>
      <c r="B21" s="33"/>
      <c r="C21" s="34"/>
      <c r="D21" s="34"/>
      <c r="E21" s="34"/>
    </row>
    <row r="22" spans="1:5" ht="18.75" x14ac:dyDescent="0.3">
      <c r="A22" s="35"/>
      <c r="B22" s="36"/>
      <c r="C22" s="36"/>
      <c r="D22" s="35"/>
      <c r="E22" s="37"/>
    </row>
    <row r="23" spans="1:5" ht="18" x14ac:dyDescent="0.25">
      <c r="A23" s="38" t="s">
        <v>33</v>
      </c>
      <c r="B23" s="39"/>
      <c r="C23" s="40">
        <f>SUM(E20)</f>
        <v>267711727</v>
      </c>
      <c r="D23" s="40"/>
      <c r="E23" s="41" t="s">
        <v>34</v>
      </c>
    </row>
    <row r="24" spans="1:5" ht="18.75" x14ac:dyDescent="0.3">
      <c r="A24" s="38" t="s">
        <v>35</v>
      </c>
      <c r="B24" s="42"/>
      <c r="C24" s="40">
        <f>SUM([1]Összesítő!N7)</f>
        <v>421023510.03000003</v>
      </c>
      <c r="D24" s="40"/>
      <c r="E24" s="41" t="s">
        <v>34</v>
      </c>
    </row>
    <row r="25" spans="1:5" ht="18" x14ac:dyDescent="0.25">
      <c r="A25" s="43" t="s">
        <v>36</v>
      </c>
      <c r="B25" s="43"/>
      <c r="C25" s="40">
        <f>SUM([1]Összesítő!N8+[1]Összesítő!N9+[1]Összesítő!N10)</f>
        <v>149579865</v>
      </c>
      <c r="D25" s="40"/>
      <c r="E25" s="41" t="s">
        <v>34</v>
      </c>
    </row>
    <row r="26" spans="1:5" ht="18.75" x14ac:dyDescent="0.3">
      <c r="A26" s="38" t="s">
        <v>37</v>
      </c>
      <c r="B26" s="42"/>
      <c r="C26" s="40">
        <f>SUM(C24-C25)</f>
        <v>271443645.03000003</v>
      </c>
      <c r="D26" s="40"/>
      <c r="E26" s="41" t="s">
        <v>34</v>
      </c>
    </row>
    <row r="27" spans="1:5" ht="18.75" x14ac:dyDescent="0.3">
      <c r="A27" s="44" t="s">
        <v>38</v>
      </c>
      <c r="B27" s="42"/>
      <c r="C27" s="45">
        <f>SUM(C23/C26)</f>
        <v>0.9862515918190401</v>
      </c>
      <c r="D27" s="45"/>
      <c r="E27" s="44"/>
    </row>
    <row r="28" spans="1:5" ht="18.75" x14ac:dyDescent="0.3">
      <c r="A28" s="46"/>
      <c r="B28" s="47"/>
      <c r="C28" s="47"/>
      <c r="D28" s="46"/>
      <c r="E28" s="48"/>
    </row>
  </sheetData>
  <mergeCells count="14">
    <mergeCell ref="C27:D27"/>
    <mergeCell ref="A19:B19"/>
    <mergeCell ref="C23:D23"/>
    <mergeCell ref="C24:D24"/>
    <mergeCell ref="A25:B25"/>
    <mergeCell ref="C25:D25"/>
    <mergeCell ref="C26:D26"/>
    <mergeCell ref="A15:B15"/>
    <mergeCell ref="A16:B16"/>
    <mergeCell ref="A17:B17"/>
    <mergeCell ref="A18:B18"/>
    <mergeCell ref="A1:E1"/>
    <mergeCell ref="A2:B3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dcterms:created xsi:type="dcterms:W3CDTF">2025-05-27T07:10:43Z</dcterms:created>
  <dcterms:modified xsi:type="dcterms:W3CDTF">2025-05-27T07:13:35Z</dcterms:modified>
</cp:coreProperties>
</file>